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月次一覧" sheetId="1" r:id="rId4"/>
  </sheets>
  <definedNames/>
  <calcPr/>
  <extLst>
    <ext uri="GoogleSheetsCustomDataVersion2">
      <go:sheetsCustomData xmlns:go="http://customooxmlschemas.google.com/" r:id="rId5" roundtripDataChecksum="TFo3RHm1VkzZhCyoz1I8LmLCn/aQpBRTW4+4M+Z5uv0="/>
    </ext>
  </extLst>
</workbook>
</file>

<file path=xl/sharedStrings.xml><?xml version="1.0" encoding="utf-8"?>
<sst xmlns="http://schemas.openxmlformats.org/spreadsheetml/2006/main" count="35" uniqueCount="17">
  <si>
    <t>勤怠管理（月次一覧）</t>
  </si>
  <si>
    <t>年</t>
  </si>
  <si>
    <t>月</t>
  </si>
  <si>
    <t>所定労働</t>
  </si>
  <si>
    <t>8:00</t>
  </si>
  <si>
    <t>休憩時間</t>
  </si>
  <si>
    <t>1:00</t>
  </si>
  <si>
    <t>従業員名</t>
  </si>
  <si>
    <t>区分</t>
  </si>
  <si>
    <t>出勤
日数</t>
  </si>
  <si>
    <t>総労働
時間</t>
  </si>
  <si>
    <t>所定内</t>
  </si>
  <si>
    <t>所定外</t>
  </si>
  <si>
    <t>法定外</t>
  </si>
  <si>
    <t>出勤</t>
  </si>
  <si>
    <t>退勤</t>
  </si>
  <si>
    <t>合計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</si>
</sst>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h]:mm"/>
  </numFmts>
  <fonts count="8">
    <font>
      <sz val="11.0"/>
      <color theme="1"/>
      <name val="Calibri"/>
      <scheme val="minor"/>
    </font>
    <font>
      <b/>
      <sz val="16.0"/>
      <color rgb="FF0B5394"/>
      <name val="Arial"/>
    </font>
    <font>
      <sz val="16.0"/>
      <color theme="1"/>
      <name val="Arial"/>
    </font>
    <font>
      <sz val="10.0"/>
      <color theme="1"/>
      <name val="Arial"/>
    </font>
    <font>
      <b/>
      <sz val="10.0"/>
      <color theme="1"/>
      <name val="Arial"/>
    </font>
    <font>
      <sz val="10.0"/>
      <color theme="1"/>
      <name val="Calibri"/>
      <scheme val="minor"/>
    </font>
    <font>
      <b/>
      <sz val="10.0"/>
      <color rgb="FFFFFFFF"/>
      <name val="Arial"/>
    </font>
    <font/>
  </fonts>
  <fills count="6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0B5394"/>
        <bgColor rgb="FF0B5394"/>
      </patternFill>
    </fill>
    <fill>
      <patternFill patternType="solid">
        <fgColor rgb="FFEFEFEF"/>
        <bgColor rgb="FFEFEFEF"/>
      </patternFill>
    </fill>
    <fill>
      <patternFill patternType="solid">
        <fgColor rgb="FFD9D9D9"/>
        <bgColor rgb="FFD9D9D9"/>
      </patternFill>
    </fill>
  </fills>
  <borders count="7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center" wrapText="0"/>
    </xf>
    <xf borderId="0" fillId="0" fontId="2" numFmtId="0" xfId="0" applyAlignment="1" applyFont="1">
      <alignment vertical="center"/>
    </xf>
    <xf borderId="1" fillId="2" fontId="3" numFmtId="0" xfId="0" applyAlignment="1" applyBorder="1" applyFill="1" applyFont="1">
      <alignment horizontal="center" shrinkToFit="0" vertical="center" wrapText="0"/>
    </xf>
    <xf borderId="0" fillId="0" fontId="4" numFmtId="0" xfId="0" applyAlignment="1" applyFont="1">
      <alignment shrinkToFit="0" vertical="center" wrapText="0"/>
    </xf>
    <xf borderId="0" fillId="0" fontId="5" numFmtId="0" xfId="0" applyFont="1"/>
    <xf borderId="0" fillId="0" fontId="3" numFmtId="0" xfId="0" applyAlignment="1" applyFont="1">
      <alignment vertical="center"/>
    </xf>
    <xf borderId="0" fillId="0" fontId="4" numFmtId="0" xfId="0" applyAlignment="1" applyFont="1">
      <alignment horizontal="left" readingOrder="0" shrinkToFit="0" vertical="center" wrapText="0"/>
    </xf>
    <xf borderId="1" fillId="0" fontId="3" numFmtId="20" xfId="0" applyAlignment="1" applyBorder="1" applyFont="1" applyNumberFormat="1">
      <alignment horizontal="center" shrinkToFit="0" vertical="center" wrapText="0"/>
    </xf>
    <xf borderId="0" fillId="0" fontId="4" numFmtId="0" xfId="0" applyAlignment="1" applyFont="1">
      <alignment horizontal="left" shrinkToFit="0" vertical="center" wrapText="0"/>
    </xf>
    <xf borderId="2" fillId="3" fontId="6" numFmtId="0" xfId="0" applyAlignment="1" applyBorder="1" applyFill="1" applyFont="1">
      <alignment horizontal="center" shrinkToFit="0" vertical="center" wrapText="0"/>
    </xf>
    <xf borderId="3" fillId="3" fontId="6" numFmtId="0" xfId="0" applyAlignment="1" applyBorder="1" applyFont="1">
      <alignment horizontal="center" shrinkToFit="0" vertical="center" wrapText="0"/>
    </xf>
    <xf borderId="2" fillId="3" fontId="6" numFmtId="0" xfId="0" applyAlignment="1" applyBorder="1" applyFont="1">
      <alignment horizontal="center" shrinkToFit="0" vertical="center" wrapText="1"/>
    </xf>
    <xf borderId="4" fillId="0" fontId="7" numFmtId="0" xfId="0" applyBorder="1" applyFont="1"/>
    <xf borderId="2" fillId="0" fontId="3" numFmtId="0" xfId="0" applyAlignment="1" applyBorder="1" applyFont="1">
      <alignment horizontal="center" shrinkToFit="0" vertical="center" wrapText="0"/>
    </xf>
    <xf borderId="3" fillId="4" fontId="3" numFmtId="0" xfId="0" applyAlignment="1" applyBorder="1" applyFill="1" applyFont="1">
      <alignment horizontal="center" shrinkToFit="0" vertical="center" wrapText="0"/>
    </xf>
    <xf borderId="3" fillId="0" fontId="3" numFmtId="20" xfId="0" applyAlignment="1" applyBorder="1" applyFont="1" applyNumberFormat="1">
      <alignment horizontal="center" shrinkToFit="0" vertical="center" wrapText="0"/>
    </xf>
    <xf borderId="2" fillId="0" fontId="3" numFmtId="164" xfId="0" applyAlignment="1" applyBorder="1" applyFont="1" applyNumberFormat="1">
      <alignment horizontal="center" shrinkToFit="0" vertical="center" wrapText="0"/>
    </xf>
    <xf borderId="5" fillId="5" fontId="4" numFmtId="0" xfId="0" applyAlignment="1" applyBorder="1" applyFill="1" applyFont="1">
      <alignment horizontal="center" shrinkToFit="0" vertical="center" wrapText="0"/>
    </xf>
    <xf borderId="6" fillId="0" fontId="7" numFmtId="0" xfId="0" applyBorder="1" applyFont="1"/>
    <xf borderId="3" fillId="5" fontId="3" numFmtId="0" xfId="0" applyAlignment="1" applyBorder="1" applyFont="1">
      <alignment shrinkToFit="0" vertical="center" wrapText="0"/>
    </xf>
    <xf borderId="3" fillId="5" fontId="4" numFmtId="0" xfId="0" applyAlignment="1" applyBorder="1" applyFont="1">
      <alignment horizontal="center" shrinkToFit="0" vertical="center" wrapText="0"/>
    </xf>
    <xf borderId="3" fillId="5" fontId="4" numFmtId="164" xfId="0" applyAlignment="1" applyBorder="1" applyFont="1" applyNumberFormat="1">
      <alignment horizontal="center" shrinkToFit="0" vertical="center" wrapText="0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</dxfs>
  <tableStyles count="1">
    <tableStyle count="2" pivot="0" name="月次一覧-style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B6:AG25" displayName="Table_1" name="Table_1" id="1">
  <tableColumns count="32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  <tableColumn name="Column27" id="27"/>
    <tableColumn name="Column28" id="28"/>
    <tableColumn name="Column29" id="29"/>
    <tableColumn name="Column30" id="30"/>
    <tableColumn name="Column31" id="31"/>
    <tableColumn name="Column32" id="32"/>
  </tableColumns>
  <tableStyleInfo name="月次一覧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29"/>
    <col customWidth="1" min="2" max="33" width="5.0"/>
    <col customWidth="1" min="34" max="34" width="7.0"/>
    <col customWidth="1" min="35" max="38" width="8.0"/>
  </cols>
  <sheetData>
    <row r="1" ht="45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ht="18.0" customHeight="1">
      <c r="A2" s="3">
        <v>2026.0</v>
      </c>
      <c r="B2" s="4" t="s">
        <v>1</v>
      </c>
      <c r="C2" s="3">
        <v>4.0</v>
      </c>
      <c r="D2" s="4" t="s">
        <v>2</v>
      </c>
      <c r="G2" s="5"/>
      <c r="H2" s="5"/>
      <c r="M2" s="5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7" t="s">
        <v>3</v>
      </c>
      <c r="AK2" s="6"/>
      <c r="AL2" s="8" t="s">
        <v>4</v>
      </c>
    </row>
    <row r="3" ht="18.0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9" t="s">
        <v>5</v>
      </c>
      <c r="AK3" s="6"/>
      <c r="AL3" s="8" t="s">
        <v>6</v>
      </c>
    </row>
    <row r="4" ht="18.0" customHeight="1">
      <c r="A4" s="10" t="s">
        <v>7</v>
      </c>
      <c r="B4" s="10" t="s">
        <v>8</v>
      </c>
      <c r="C4" s="11">
        <f>IF(DATE($A$2,$C$2,1)&lt;=EOMONTH(DATE($A$2,$C$2,1),0),1,"")</f>
        <v>1</v>
      </c>
      <c r="D4" s="11">
        <f>IF(DATE($A$2,$C$2,2)&lt;=EOMONTH(DATE($A$2,$C$2,1),0),2,"")</f>
        <v>2</v>
      </c>
      <c r="E4" s="11">
        <f>IF(DATE($A$2,$C$2,3)&lt;=EOMONTH(DATE($A$2,$C$2,1),0),3,"")</f>
        <v>3</v>
      </c>
      <c r="F4" s="11">
        <f>IF(DATE($A$2,$C$2,4)&lt;=EOMONTH(DATE($A$2,$C$2,1),0),4,"")</f>
        <v>4</v>
      </c>
      <c r="G4" s="11">
        <f>IF(DATE($A$2,$C$2,5)&lt;=EOMONTH(DATE($A$2,$C$2,1),0),5,"")</f>
        <v>5</v>
      </c>
      <c r="H4" s="11">
        <f>IF(DATE($A$2,$C$2,6)&lt;=EOMONTH(DATE($A$2,$C$2,1),0),6,"")</f>
        <v>6</v>
      </c>
      <c r="I4" s="11">
        <f>IF(DATE($A$2,$C$2,7)&lt;=EOMONTH(DATE($A$2,$C$2,1),0),7,"")</f>
        <v>7</v>
      </c>
      <c r="J4" s="11">
        <f>IF(DATE($A$2,$C$2,8)&lt;=EOMONTH(DATE($A$2,$C$2,1),0),8,"")</f>
        <v>8</v>
      </c>
      <c r="K4" s="11">
        <f>IF(DATE($A$2,$C$2,9)&lt;=EOMONTH(DATE($A$2,$C$2,1),0),9,"")</f>
        <v>9</v>
      </c>
      <c r="L4" s="11">
        <f>IF(DATE($A$2,$C$2,10)&lt;=EOMONTH(DATE($A$2,$C$2,1),0),10,"")</f>
        <v>10</v>
      </c>
      <c r="M4" s="11">
        <f>IF(DATE($A$2,$C$2,11)&lt;=EOMONTH(DATE($A$2,$C$2,1),0),11,"")</f>
        <v>11</v>
      </c>
      <c r="N4" s="11">
        <f>IF(DATE($A$2,$C$2,12)&lt;=EOMONTH(DATE($A$2,$C$2,1),0),12,"")</f>
        <v>12</v>
      </c>
      <c r="O4" s="11">
        <f>IF(DATE($A$2,$C$2,13)&lt;=EOMONTH(DATE($A$2,$C$2,1),0),13,"")</f>
        <v>13</v>
      </c>
      <c r="P4" s="11">
        <f>IF(DATE($A$2,$C$2,14)&lt;=EOMONTH(DATE($A$2,$C$2,1),0),14,"")</f>
        <v>14</v>
      </c>
      <c r="Q4" s="11">
        <f>IF(DATE($A$2,$C$2,15)&lt;=EOMONTH(DATE($A$2,$C$2,1),0),15,"")</f>
        <v>15</v>
      </c>
      <c r="R4" s="11">
        <f>IF(DATE($A$2,$C$2,16)&lt;=EOMONTH(DATE($A$2,$C$2,1),0),16,"")</f>
        <v>16</v>
      </c>
      <c r="S4" s="11">
        <f>IF(DATE($A$2,$C$2,17)&lt;=EOMONTH(DATE($A$2,$C$2,1),0),17,"")</f>
        <v>17</v>
      </c>
      <c r="T4" s="11">
        <f>IF(DATE($A$2,$C$2,18)&lt;=EOMONTH(DATE($A$2,$C$2,1),0),18,"")</f>
        <v>18</v>
      </c>
      <c r="U4" s="11">
        <f>IF(DATE($A$2,$C$2,19)&lt;=EOMONTH(DATE($A$2,$C$2,1),0),19,"")</f>
        <v>19</v>
      </c>
      <c r="V4" s="11">
        <f>IF(DATE($A$2,$C$2,20)&lt;=EOMONTH(DATE($A$2,$C$2,1),0),20,"")</f>
        <v>20</v>
      </c>
      <c r="W4" s="11">
        <f>IF(DATE($A$2,$C$2,21)&lt;=EOMONTH(DATE($A$2,$C$2,1),0),21,"")</f>
        <v>21</v>
      </c>
      <c r="X4" s="11">
        <f>IF(DATE($A$2,$C$2,22)&lt;=EOMONTH(DATE($A$2,$C$2,1),0),22,"")</f>
        <v>22</v>
      </c>
      <c r="Y4" s="11">
        <f>IF(DATE($A$2,$C$2,23)&lt;=EOMONTH(DATE($A$2,$C$2,1),0),23,"")</f>
        <v>23</v>
      </c>
      <c r="Z4" s="11">
        <f>IF(DATE($A$2,$C$2,24)&lt;=EOMONTH(DATE($A$2,$C$2,1),0),24,"")</f>
        <v>24</v>
      </c>
      <c r="AA4" s="11">
        <f>IF(DATE($A$2,$C$2,25)&lt;=EOMONTH(DATE($A$2,$C$2,1),0),25,"")</f>
        <v>25</v>
      </c>
      <c r="AB4" s="11">
        <f>IF(DATE($A$2,$C$2,26)&lt;=EOMONTH(DATE($A$2,$C$2,1),0),26,"")</f>
        <v>26</v>
      </c>
      <c r="AC4" s="11">
        <f>IF(DATE($A$2,$C$2,27)&lt;=EOMONTH(DATE($A$2,$C$2,1),0),27,"")</f>
        <v>27</v>
      </c>
      <c r="AD4" s="11">
        <f>IF(DATE($A$2,$C$2,28)&lt;=EOMONTH(DATE($A$2,$C$2,1),0),28,"")</f>
        <v>28</v>
      </c>
      <c r="AE4" s="11">
        <f>IF(DATE($A$2,$C$2,29)&lt;=EOMONTH(DATE($A$2,$C$2,1),0),29,"")</f>
        <v>29</v>
      </c>
      <c r="AF4" s="11">
        <f>IF(DATE($A$2,$C$2,30)&lt;=EOMONTH(DATE($A$2,$C$2,1),0),30,"")</f>
        <v>30</v>
      </c>
      <c r="AG4" s="11" t="str">
        <f>IF(DATE($A$2,$C$2,31)&lt;=EOMONTH(DATE($A$2,$C$2,1),0),31,"")</f>
        <v/>
      </c>
      <c r="AH4" s="12" t="s">
        <v>9</v>
      </c>
      <c r="AI4" s="12" t="s">
        <v>10</v>
      </c>
      <c r="AJ4" s="12" t="s">
        <v>11</v>
      </c>
      <c r="AK4" s="12" t="s">
        <v>12</v>
      </c>
      <c r="AL4" s="12" t="s">
        <v>13</v>
      </c>
    </row>
    <row r="5" ht="18.0" customHeight="1">
      <c r="A5" s="13"/>
      <c r="B5" s="13"/>
      <c r="C5" s="11" t="str">
        <f t="shared" ref="C5:AG5" si="1">IF(C4&lt;&gt;"",CHOOSE(WEEKDAY(DATE($A$2,$C$2,C4),1),"日","月","火","水","木","金","土"),"")</f>
        <v>水</v>
      </c>
      <c r="D5" s="11" t="str">
        <f t="shared" si="1"/>
        <v>木</v>
      </c>
      <c r="E5" s="11" t="str">
        <f t="shared" si="1"/>
        <v>金</v>
      </c>
      <c r="F5" s="11" t="str">
        <f t="shared" si="1"/>
        <v>土</v>
      </c>
      <c r="G5" s="11" t="str">
        <f t="shared" si="1"/>
        <v>日</v>
      </c>
      <c r="H5" s="11" t="str">
        <f t="shared" si="1"/>
        <v>月</v>
      </c>
      <c r="I5" s="11" t="str">
        <f t="shared" si="1"/>
        <v>火</v>
      </c>
      <c r="J5" s="11" t="str">
        <f t="shared" si="1"/>
        <v>水</v>
      </c>
      <c r="K5" s="11" t="str">
        <f t="shared" si="1"/>
        <v>木</v>
      </c>
      <c r="L5" s="11" t="str">
        <f t="shared" si="1"/>
        <v>金</v>
      </c>
      <c r="M5" s="11" t="str">
        <f t="shared" si="1"/>
        <v>土</v>
      </c>
      <c r="N5" s="11" t="str">
        <f t="shared" si="1"/>
        <v>日</v>
      </c>
      <c r="O5" s="11" t="str">
        <f t="shared" si="1"/>
        <v>月</v>
      </c>
      <c r="P5" s="11" t="str">
        <f t="shared" si="1"/>
        <v>火</v>
      </c>
      <c r="Q5" s="11" t="str">
        <f t="shared" si="1"/>
        <v>水</v>
      </c>
      <c r="R5" s="11" t="str">
        <f t="shared" si="1"/>
        <v>木</v>
      </c>
      <c r="S5" s="11" t="str">
        <f t="shared" si="1"/>
        <v>金</v>
      </c>
      <c r="T5" s="11" t="str">
        <f t="shared" si="1"/>
        <v>土</v>
      </c>
      <c r="U5" s="11" t="str">
        <f t="shared" si="1"/>
        <v>日</v>
      </c>
      <c r="V5" s="11" t="str">
        <f t="shared" si="1"/>
        <v>月</v>
      </c>
      <c r="W5" s="11" t="str">
        <f t="shared" si="1"/>
        <v>火</v>
      </c>
      <c r="X5" s="11" t="str">
        <f t="shared" si="1"/>
        <v>水</v>
      </c>
      <c r="Y5" s="11" t="str">
        <f t="shared" si="1"/>
        <v>木</v>
      </c>
      <c r="Z5" s="11" t="str">
        <f t="shared" si="1"/>
        <v>金</v>
      </c>
      <c r="AA5" s="11" t="str">
        <f t="shared" si="1"/>
        <v>土</v>
      </c>
      <c r="AB5" s="11" t="str">
        <f t="shared" si="1"/>
        <v>日</v>
      </c>
      <c r="AC5" s="11" t="str">
        <f t="shared" si="1"/>
        <v>月</v>
      </c>
      <c r="AD5" s="11" t="str">
        <f t="shared" si="1"/>
        <v>火</v>
      </c>
      <c r="AE5" s="11" t="str">
        <f t="shared" si="1"/>
        <v>水</v>
      </c>
      <c r="AF5" s="11" t="str">
        <f t="shared" si="1"/>
        <v>木</v>
      </c>
      <c r="AG5" s="11" t="str">
        <f t="shared" si="1"/>
        <v/>
      </c>
      <c r="AH5" s="13"/>
      <c r="AI5" s="13"/>
      <c r="AJ5" s="13"/>
      <c r="AK5" s="13"/>
      <c r="AL5" s="13"/>
    </row>
    <row r="6" ht="18.0" customHeight="1">
      <c r="A6" s="14"/>
      <c r="B6" s="15" t="s">
        <v>14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4">
        <f>SUMPRODUCT((C6:AG6&lt;&gt;"")*1)</f>
        <v>0</v>
      </c>
      <c r="AI6" s="17">
        <f>SUMPRODUCT((C7:AG7&lt;&gt;"")*(C6:AG6&lt;&gt;"")*(C7:AG7-C6:AG6-$AL$3))</f>
        <v>0</v>
      </c>
      <c r="AJ6" s="17">
        <f>MIN(AI6,$AL$2*AH6)</f>
        <v>0</v>
      </c>
      <c r="AK6" s="17">
        <f>MAX(0,AI6-$AL$2*AH6)</f>
        <v>0</v>
      </c>
      <c r="AL6" s="17">
        <f>MAX(0,AI6-TIME(8,0,0)*AH6)</f>
        <v>0</v>
      </c>
    </row>
    <row r="7" ht="18.0" customHeight="1">
      <c r="A7" s="13"/>
      <c r="B7" s="15" t="s">
        <v>15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3"/>
      <c r="AI7" s="13"/>
      <c r="AJ7" s="13"/>
      <c r="AK7" s="13"/>
      <c r="AL7" s="13"/>
    </row>
    <row r="8" ht="18.0" customHeight="1">
      <c r="A8" s="14"/>
      <c r="B8" s="15" t="s">
        <v>14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4">
        <f>SUMPRODUCT((C8:AG8&lt;&gt;"")*1)</f>
        <v>0</v>
      </c>
      <c r="AI8" s="17">
        <f>SUMPRODUCT((C9:AG9&lt;&gt;"")*(C8:AG8&lt;&gt;"")*(C9:AG9-C8:AG8-$AL$3))</f>
        <v>0</v>
      </c>
      <c r="AJ8" s="17">
        <f>MIN(AI8,$AL$2*AH8)</f>
        <v>0</v>
      </c>
      <c r="AK8" s="17">
        <f>MAX(0,AI8-$AL$2*AH8)</f>
        <v>0</v>
      </c>
      <c r="AL8" s="17">
        <f>MAX(0,AI8-TIME(8,0,0)*AH8)</f>
        <v>0</v>
      </c>
    </row>
    <row r="9" ht="18.0" customHeight="1">
      <c r="A9" s="13"/>
      <c r="B9" s="15" t="s">
        <v>15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3"/>
      <c r="AI9" s="13"/>
      <c r="AJ9" s="13"/>
      <c r="AK9" s="13"/>
      <c r="AL9" s="13"/>
    </row>
    <row r="10" ht="18.0" customHeight="1">
      <c r="A10" s="14"/>
      <c r="B10" s="15" t="s">
        <v>14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4">
        <f>SUMPRODUCT((C10:AG10&lt;&gt;"")*1)</f>
        <v>0</v>
      </c>
      <c r="AI10" s="17">
        <f>SUMPRODUCT((C11:AG11&lt;&gt;"")*(C10:AG10&lt;&gt;"")*(C11:AG11-C10:AG10-$AL$3))</f>
        <v>0</v>
      </c>
      <c r="AJ10" s="17">
        <f>MIN(AI10,$AL$2*AH10)</f>
        <v>0</v>
      </c>
      <c r="AK10" s="17">
        <f>MAX(0,AI10-$AL$2*AH10)</f>
        <v>0</v>
      </c>
      <c r="AL10" s="17">
        <f>MAX(0,AI10-TIME(8,0,0)*AH10)</f>
        <v>0</v>
      </c>
    </row>
    <row r="11" ht="18.0" customHeight="1">
      <c r="A11" s="13"/>
      <c r="B11" s="15" t="s">
        <v>15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3"/>
      <c r="AI11" s="13"/>
      <c r="AJ11" s="13"/>
      <c r="AK11" s="13"/>
      <c r="AL11" s="13"/>
    </row>
    <row r="12" ht="18.0" customHeight="1">
      <c r="A12" s="14"/>
      <c r="B12" s="15" t="s">
        <v>14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4">
        <f>SUMPRODUCT((C12:AG12&lt;&gt;"")*1)</f>
        <v>0</v>
      </c>
      <c r="AI12" s="17">
        <f>SUMPRODUCT((C13:AG13&lt;&gt;"")*(C12:AG12&lt;&gt;"")*(C13:AG13-C12:AG12-$AL$3))</f>
        <v>0</v>
      </c>
      <c r="AJ12" s="17">
        <f>MIN(AI12,$AL$2*AH12)</f>
        <v>0</v>
      </c>
      <c r="AK12" s="17">
        <f>MAX(0,AI12-$AL$2*AH12)</f>
        <v>0</v>
      </c>
      <c r="AL12" s="17">
        <f>MAX(0,AI12-TIME(8,0,0)*AH12)</f>
        <v>0</v>
      </c>
    </row>
    <row r="13" ht="18.0" customHeight="1">
      <c r="A13" s="13"/>
      <c r="B13" s="15" t="s">
        <v>15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3"/>
      <c r="AI13" s="13"/>
      <c r="AJ13" s="13"/>
      <c r="AK13" s="13"/>
      <c r="AL13" s="13"/>
    </row>
    <row r="14" ht="18.0" customHeight="1">
      <c r="A14" s="14"/>
      <c r="B14" s="15" t="s">
        <v>14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4">
        <f>SUMPRODUCT((C14:AG14&lt;&gt;"")*1)</f>
        <v>0</v>
      </c>
      <c r="AI14" s="17">
        <f>SUMPRODUCT((C15:AG15&lt;&gt;"")*(C14:AG14&lt;&gt;"")*(C15:AG15-C14:AG14-$AL$3))</f>
        <v>0</v>
      </c>
      <c r="AJ14" s="17">
        <f>MIN(AI14,$AL$2*AH14)</f>
        <v>0</v>
      </c>
      <c r="AK14" s="17">
        <f>MAX(0,AI14-$AL$2*AH14)</f>
        <v>0</v>
      </c>
      <c r="AL14" s="17">
        <f>MAX(0,AI14-TIME(8,0,0)*AH14)</f>
        <v>0</v>
      </c>
    </row>
    <row r="15" ht="18.0" customHeight="1">
      <c r="A15" s="13"/>
      <c r="B15" s="15" t="s">
        <v>15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3"/>
      <c r="AI15" s="13"/>
      <c r="AJ15" s="13"/>
      <c r="AK15" s="13"/>
      <c r="AL15" s="13"/>
    </row>
    <row r="16" ht="18.0" customHeight="1">
      <c r="A16" s="14"/>
      <c r="B16" s="15" t="s">
        <v>14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4">
        <f>SUMPRODUCT((C16:AG16&lt;&gt;"")*1)</f>
        <v>0</v>
      </c>
      <c r="AI16" s="17">
        <f>SUMPRODUCT((C17:AG17&lt;&gt;"")*(C16:AG16&lt;&gt;"")*(C17:AG17-C16:AG16-$AL$3))</f>
        <v>0</v>
      </c>
      <c r="AJ16" s="17">
        <f>MIN(AI16,$AL$2*AH16)</f>
        <v>0</v>
      </c>
      <c r="AK16" s="17">
        <f>MAX(0,AI16-$AL$2*AH16)</f>
        <v>0</v>
      </c>
      <c r="AL16" s="17">
        <f>MAX(0,AI16-TIME(8,0,0)*AH16)</f>
        <v>0</v>
      </c>
    </row>
    <row r="17" ht="18.0" customHeight="1">
      <c r="A17" s="13"/>
      <c r="B17" s="15" t="s">
        <v>15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3"/>
      <c r="AI17" s="13"/>
      <c r="AJ17" s="13"/>
      <c r="AK17" s="13"/>
      <c r="AL17" s="13"/>
    </row>
    <row r="18" ht="18.0" customHeight="1">
      <c r="A18" s="14"/>
      <c r="B18" s="15" t="s">
        <v>14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4">
        <f>SUMPRODUCT((C18:AG18&lt;&gt;"")*1)</f>
        <v>0</v>
      </c>
      <c r="AI18" s="17">
        <f>SUMPRODUCT((C19:AG19&lt;&gt;"")*(C18:AG18&lt;&gt;"")*(C19:AG19-C18:AG18-$AL$3))</f>
        <v>0</v>
      </c>
      <c r="AJ18" s="17">
        <f>MIN(AI18,$AL$2*AH18)</f>
        <v>0</v>
      </c>
      <c r="AK18" s="17">
        <f>MAX(0,AI18-$AL$2*AH18)</f>
        <v>0</v>
      </c>
      <c r="AL18" s="17">
        <f>MAX(0,AI18-TIME(8,0,0)*AH18)</f>
        <v>0</v>
      </c>
    </row>
    <row r="19" ht="18.0" customHeight="1">
      <c r="A19" s="13"/>
      <c r="B19" s="15" t="s">
        <v>15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3"/>
      <c r="AI19" s="13"/>
      <c r="AJ19" s="13"/>
      <c r="AK19" s="13"/>
      <c r="AL19" s="13"/>
    </row>
    <row r="20" ht="18.0" customHeight="1">
      <c r="A20" s="14"/>
      <c r="B20" s="15" t="s">
        <v>14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4">
        <f>SUMPRODUCT((C20:AG20&lt;&gt;"")*1)</f>
        <v>0</v>
      </c>
      <c r="AI20" s="17">
        <f>SUMPRODUCT((C21:AG21&lt;&gt;"")*(C20:AG20&lt;&gt;"")*(C21:AG21-C20:AG20-$AL$3))</f>
        <v>0</v>
      </c>
      <c r="AJ20" s="17">
        <f>MIN(AI20,$AL$2*AH20)</f>
        <v>0</v>
      </c>
      <c r="AK20" s="17">
        <f>MAX(0,AI20-$AL$2*AH20)</f>
        <v>0</v>
      </c>
      <c r="AL20" s="17">
        <f>MAX(0,AI20-TIME(8,0,0)*AH20)</f>
        <v>0</v>
      </c>
    </row>
    <row r="21" ht="18.0" customHeight="1">
      <c r="A21" s="13"/>
      <c r="B21" s="15" t="s">
        <v>15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3"/>
      <c r="AI21" s="13"/>
      <c r="AJ21" s="13"/>
      <c r="AK21" s="13"/>
      <c r="AL21" s="13"/>
    </row>
    <row r="22" ht="18.0" customHeight="1">
      <c r="A22" s="14"/>
      <c r="B22" s="15" t="s">
        <v>14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4">
        <f>SUMPRODUCT((C22:AG22&lt;&gt;"")*1)</f>
        <v>0</v>
      </c>
      <c r="AI22" s="17">
        <f>SUMPRODUCT((C23:AG23&lt;&gt;"")*(C22:AG22&lt;&gt;"")*(C23:AG23-C22:AG22-$AL$3))</f>
        <v>0</v>
      </c>
      <c r="AJ22" s="17">
        <f>MIN(AI22,$AL$2*AH22)</f>
        <v>0</v>
      </c>
      <c r="AK22" s="17">
        <f>MAX(0,AI22-$AL$2*AH22)</f>
        <v>0</v>
      </c>
      <c r="AL22" s="17">
        <f>MAX(0,AI22-TIME(8,0,0)*AH22)</f>
        <v>0</v>
      </c>
    </row>
    <row r="23" ht="18.0" customHeight="1">
      <c r="A23" s="13"/>
      <c r="B23" s="15" t="s">
        <v>15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3"/>
      <c r="AI23" s="13"/>
      <c r="AJ23" s="13"/>
      <c r="AK23" s="13"/>
      <c r="AL23" s="13"/>
    </row>
    <row r="24" ht="18.0" customHeight="1">
      <c r="A24" s="14"/>
      <c r="B24" s="15" t="s">
        <v>14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4">
        <f>SUMPRODUCT((C24:AG24&lt;&gt;"")*1)</f>
        <v>0</v>
      </c>
      <c r="AI24" s="17">
        <f>SUMPRODUCT((C25:AG25&lt;&gt;"")*(C24:AG24&lt;&gt;"")*(C25:AG25-C24:AG24-$AL$3))</f>
        <v>0</v>
      </c>
      <c r="AJ24" s="17">
        <f>MIN(AI24,$AL$2*AH24)</f>
        <v>0</v>
      </c>
      <c r="AK24" s="17">
        <f>MAX(0,AI24-$AL$2*AH24)</f>
        <v>0</v>
      </c>
      <c r="AL24" s="17">
        <f>MAX(0,AI24-TIME(8,0,0)*AH24)</f>
        <v>0</v>
      </c>
    </row>
    <row r="25" ht="18.0" customHeight="1">
      <c r="A25" s="13"/>
      <c r="B25" s="15" t="s">
        <v>15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3"/>
      <c r="AI25" s="13"/>
      <c r="AJ25" s="13"/>
      <c r="AK25" s="13"/>
      <c r="AL25" s="13"/>
    </row>
    <row r="26" ht="18.0" customHeight="1">
      <c r="A26" s="18" t="s">
        <v>16</v>
      </c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1">
        <f t="shared" ref="AH26:AL26" si="2">AH6+AH8+AH10+AH12+AH14+AH16+AH18+AH20+AH22+AH24</f>
        <v>0</v>
      </c>
      <c r="AI26" s="22">
        <f t="shared" si="2"/>
        <v>0</v>
      </c>
      <c r="AJ26" s="22">
        <f t="shared" si="2"/>
        <v>0</v>
      </c>
      <c r="AK26" s="22">
        <f t="shared" si="2"/>
        <v>0</v>
      </c>
      <c r="AL26" s="22">
        <f t="shared" si="2"/>
        <v>0</v>
      </c>
    </row>
  </sheetData>
  <mergeCells count="68">
    <mergeCell ref="AH4:AH5"/>
    <mergeCell ref="AH6:AH7"/>
    <mergeCell ref="AI4:AI5"/>
    <mergeCell ref="AH8:AH9"/>
    <mergeCell ref="AI8:AI9"/>
    <mergeCell ref="AH10:AH11"/>
    <mergeCell ref="AI10:AI11"/>
    <mergeCell ref="AH12:AH13"/>
    <mergeCell ref="AI12:AI13"/>
    <mergeCell ref="AJ18:AJ19"/>
    <mergeCell ref="AK18:AK19"/>
    <mergeCell ref="AH16:AH17"/>
    <mergeCell ref="AI16:AI17"/>
    <mergeCell ref="AJ16:AJ17"/>
    <mergeCell ref="AK16:AK17"/>
    <mergeCell ref="AL16:AL17"/>
    <mergeCell ref="AI18:AI19"/>
    <mergeCell ref="AL18:AL19"/>
    <mergeCell ref="AK22:AK23"/>
    <mergeCell ref="AL22:AL23"/>
    <mergeCell ref="AH18:AH19"/>
    <mergeCell ref="AH20:AH21"/>
    <mergeCell ref="AI20:AI21"/>
    <mergeCell ref="AJ20:AJ21"/>
    <mergeCell ref="AK20:AK21"/>
    <mergeCell ref="AL20:AL21"/>
    <mergeCell ref="AH22:AH23"/>
    <mergeCell ref="AI6:AI7"/>
    <mergeCell ref="AJ6:AJ7"/>
    <mergeCell ref="AK6:AK7"/>
    <mergeCell ref="AL6:AL7"/>
    <mergeCell ref="AJ8:AJ9"/>
    <mergeCell ref="AK8:AK9"/>
    <mergeCell ref="AJ10:AJ11"/>
    <mergeCell ref="AK10:AK11"/>
    <mergeCell ref="AL10:AL11"/>
    <mergeCell ref="AJ12:AJ13"/>
    <mergeCell ref="AK12:AK13"/>
    <mergeCell ref="AL12:AL13"/>
    <mergeCell ref="A4:A5"/>
    <mergeCell ref="B4:B5"/>
    <mergeCell ref="AJ4:AJ5"/>
    <mergeCell ref="AK4:AK5"/>
    <mergeCell ref="AL4:AL5"/>
    <mergeCell ref="A6:A7"/>
    <mergeCell ref="AL8:AL9"/>
    <mergeCell ref="AH14:AH15"/>
    <mergeCell ref="AI14:AI15"/>
    <mergeCell ref="AJ14:AJ15"/>
    <mergeCell ref="AK14:AK15"/>
    <mergeCell ref="AL14:AL15"/>
    <mergeCell ref="AI22:AI23"/>
    <mergeCell ref="AJ22:AJ23"/>
    <mergeCell ref="AH24:AH25"/>
    <mergeCell ref="AI24:AI25"/>
    <mergeCell ref="AJ24:AJ25"/>
    <mergeCell ref="AK24:AK25"/>
    <mergeCell ref="AL24:AL25"/>
    <mergeCell ref="A22:A23"/>
    <mergeCell ref="A24:A25"/>
    <mergeCell ref="A26:B26"/>
    <mergeCell ref="A8:A9"/>
    <mergeCell ref="A10:A11"/>
    <mergeCell ref="A12:A13"/>
    <mergeCell ref="A14:A15"/>
    <mergeCell ref="A16:A17"/>
    <mergeCell ref="A18:A19"/>
    <mergeCell ref="A20:A21"/>
  </mergeCells>
  <printOptions/>
  <pageMargins bottom="1.0" footer="0.0" header="0.0" left="0.75" right="0.75" top="1.0"/>
  <pageSetup paperSize="9" orientation="portrait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2026-03-11T08:35:41Z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